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<sst xmlns="http://schemas.openxmlformats.org/spreadsheetml/2006/main" count="97" uniqueCount="79">
  <si>
    <t xml:space="preserve">ДОХОДЫ </t>
  </si>
  <si>
    <t>ДОХОДЫ</t>
  </si>
  <si>
    <t>Код</t>
  </si>
  <si>
    <t>Наименование</t>
  </si>
  <si>
    <t>Факти-         ческое испол           нение в отчетном периоде (тыс.руб)</t>
  </si>
  <si>
    <t>10100000000000000</t>
  </si>
  <si>
    <t>Налоги на прибыль, доходы</t>
  </si>
  <si>
    <t>10102000010000110</t>
  </si>
  <si>
    <t>Налог на доходы физических лиц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</si>
  <si>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</si>
  <si>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</si>
  <si>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</si>
  <si>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</si>
  <si>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10600000000000000</t>
  </si>
  <si>
    <t>Налоги на имущество</t>
  </si>
  <si>
    <t>10601030100000110</t>
  </si>
  <si>
    <t>Налог на имущество  физических лиц, зачисляемый в бюджеты поселений</t>
  </si>
  <si>
    <t>Транспортный налог</t>
  </si>
  <si>
    <t>10606000000000110</t>
  </si>
  <si>
    <t>Земельный налог</t>
  </si>
  <si>
    <t>Итого по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</si>
  <si>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</si>
  <si>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</si>
  <si>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участков.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</si>
  <si>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</si>
  <si>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</si>
  <si>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Итого неналоговые доходы</t>
  </si>
  <si>
    <t>11700000000000000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</si>
  <si>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</si>
  <si>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</si>
  <si>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</si>
  <si>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Прочие безвозмездные поступления в бюджеты поселений.</t>
  </si>
  <si>
    <t>Всего доходов</t>
  </si>
  <si>
    <t>Наименование доходных источников</t>
  </si>
  <si>
    <t>Факт</t>
  </si>
  <si>
    <t>Доля в доходной части в %</t>
  </si>
  <si>
    <t>Налоговые доходы, всего</t>
  </si>
  <si>
    <t xml:space="preserve">В т.ч. </t>
  </si>
  <si>
    <t>Налог на имущество физических лиц</t>
  </si>
  <si>
    <t>Единый сельхоз. налог</t>
  </si>
  <si>
    <t>Неналоговые доходы, всего</t>
  </si>
  <si>
    <t>В т.ч.</t>
  </si>
  <si>
    <t>Арендная плата за землю</t>
  </si>
  <si>
    <t>Арендная плата за  имущество</t>
  </si>
  <si>
    <t>Невыясненные поступления</t>
  </si>
  <si>
    <t>Доходы от предпринимательской деятельности</t>
  </si>
  <si>
    <t xml:space="preserve">Итого собственные доходы поселения  </t>
  </si>
  <si>
    <t>Отчетного периода 2012</t>
  </si>
  <si>
    <t>20000000000000000</t>
  </si>
  <si>
    <t>11400000000000000</t>
  </si>
  <si>
    <t>Приложение №1</t>
  </si>
  <si>
    <t>к Постановлению</t>
  </si>
  <si>
    <t>10300000000000000</t>
  </si>
  <si>
    <t>Налоги на товары (работы,услуги), реализуемые на территории РФ</t>
  </si>
  <si>
    <t>10302000010000110</t>
  </si>
  <si>
    <t>Акцизы по подакцизным товарам (продукции), производимым на территории Российской Федерации</t>
  </si>
  <si>
    <t>11300000000000000</t>
  </si>
  <si>
    <t>Доходы от оказания платных услуг (работ)</t>
  </si>
  <si>
    <t>Прочие доходы от оказания платных услуг (работ)</t>
  </si>
  <si>
    <t>11105013130000120</t>
  </si>
  <si>
    <t>11301995130000130</t>
  </si>
  <si>
    <t>11406013130000430</t>
  </si>
  <si>
    <t>11705050130000180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</si>
  <si>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</si>
  <si>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11105075130000120</t>
  </si>
  <si>
    <t>Доходы от сдачи в аренду имущества, составляющего казну городских поселений (за исключением земельных участков)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</si>
  <si>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</si>
  <si>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</si>
  <si>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бюджета МО «Токсовское городское поселение» Всеволожского муниципального района                                                                                                                                                                   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</si>
  <si>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</si>
  <si>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 городских поселений (за исключением земельных участков)</t>
  </si>
  <si>
    <t>11109045130000120</t>
  </si>
  <si>
    <t>Прочие поступления от использования имущества, находящегося в собственности городских поселений</t>
  </si>
  <si>
    <t>Всего налоговые и неналоговые доходы</t>
  </si>
  <si>
    <t>20200000000000000</t>
  </si>
  <si>
    <t xml:space="preserve">             за  1 полугодие 2019 г.</t>
  </si>
  <si>
    <t xml:space="preserve">% исполне-ния за отчетный период </t>
  </si>
  <si>
    <t>Уточненный план (тыс.руб.)</t>
  </si>
  <si>
    <r>
      <t>от _</t>
    </r>
    <r>
      <rPr>
        <u val="single"/>
        <sz val="10"/>
        <rFont val="Arial"/>
        <family val="2"/>
      </rPr>
      <t>10.07.2019</t>
    </r>
    <r>
      <rPr>
        <sz val="10"/>
        <rFont val="Arial"/>
        <family val="0"/>
      </rPr>
      <t>_№</t>
    </r>
    <r>
      <rPr>
        <u val="single"/>
        <sz val="10"/>
        <rFont val="Arial"/>
        <family val="2"/>
      </rPr>
      <t xml:space="preserve"> 192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</si>
</sst>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?"/>
    <numFmt numFmtId="193" formatCode="#,##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2" fontId="8" fillId="0" borderId="18" xfId="0" applyNumberFormat="1" applyFont="1" applyBorder="1" applyAlignment="1">
      <alignment horizontal="justify" vertical="top" wrapText="1"/>
    </xf>
    <xf numFmtId="2" fontId="9" fillId="0" borderId="18" xfId="0" applyNumberFormat="1" applyFont="1" applyBorder="1" applyAlignment="1">
      <alignment horizontal="justify" vertical="top" wrapText="1"/>
    </xf>
    <xf numFmtId="186" fontId="8" fillId="0" borderId="18" xfId="0" applyNumberFormat="1" applyFont="1" applyBorder="1" applyAlignment="1">
      <alignment horizontal="justify" vertical="top" wrapText="1"/>
    </xf>
    <xf numFmtId="186" fontId="9" fillId="0" borderId="18" xfId="0" applyNumberFormat="1" applyFont="1" applyBorder="1" applyAlignment="1">
      <alignment horizontal="justify" vertical="top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186" fontId="13" fillId="0" borderId="18" xfId="0" applyNumberFormat="1" applyFont="1" applyBorder="1" applyAlignment="1">
      <alignment horizontal="justify" vertical="center" wrapText="1"/>
    </xf>
    <xf numFmtId="186" fontId="14" fillId="0" borderId="18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1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left" wrapText="1"/>
    </xf>
    <xf numFmtId="0" fontId="5" fillId="0" borderId="2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horizontal="center" vertical="center" wrapText="1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24" xfId="0" applyNumberFormat="1" applyFont="1" applyFill="1" applyBorder="1" applyAlignment="1">
      <alignment horizontal="center" vertical="center" wrapText="1"/>
    </xf>
    <xf numFmtId="193" fontId="5" fillId="0" borderId="25" xfId="0" applyNumberFormat="1" applyFont="1" applyFill="1" applyBorder="1" applyAlignment="1">
      <alignment horizontal="center" vertical="center" wrapText="1"/>
    </xf>
    <xf numFmtId="186" fontId="14" fillId="0" borderId="26" xfId="0" applyNumberFormat="1" applyFont="1" applyBorder="1" applyAlignment="1">
      <alignment horizontal="justify" vertical="center" wrapText="1"/>
    </xf>
    <xf numFmtId="186" fontId="14" fillId="0" borderId="27" xfId="0" applyNumberFormat="1" applyFont="1" applyBorder="1" applyAlignment="1">
      <alignment horizontal="justify" vertical="center" wrapText="1"/>
    </xf>
    <xf numFmtId="186" fontId="14" fillId="0" borderId="28" xfId="0" applyNumberFormat="1" applyFont="1" applyBorder="1" applyAlignment="1">
      <alignment horizontal="justify" vertical="center" wrapText="1"/>
    </xf>
    <xf numFmtId="0" fontId="14" fillId="0" borderId="27" xfId="0" applyFont="1" applyBorder="1" applyAlignment="1">
      <alignment horizontal="justify" vertical="center" wrapText="1"/>
    </xf>
    <xf numFmtId="2" fontId="9" fillId="0" borderId="28" xfId="0" applyNumberFormat="1" applyFont="1" applyBorder="1" applyAlignment="1">
      <alignment horizontal="justify" vertical="top" wrapText="1"/>
    </xf>
    <xf numFmtId="2" fontId="9" fillId="0" borderId="16" xfId="0" applyNumberFormat="1" applyFont="1" applyBorder="1" applyAlignment="1">
      <alignment horizontal="justify" vertical="top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186" fontId="9" fillId="0" borderId="28" xfId="0" applyNumberFormat="1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0.140625" style="5" customWidth="1"/>
    <col min="2" max="2" width="39.140625" style="16" customWidth="1"/>
    <col min="3" max="3" width="11.8515625" style="5" customWidth="1"/>
    <col min="4" max="4" width="14.28125" style="5" customWidth="1"/>
    <col min="5" max="5" width="10.7109375" style="5" customWidth="1"/>
    <col min="6" max="16384" width="9.140625" style="5" customWidth="1"/>
  </cols>
  <sheetData>
    <row r="1" ht="12.75">
      <c r="D1" s="36" t="s">
        <v>50</v>
      </c>
    </row>
    <row r="2" ht="12.75">
      <c r="D2" s="36" t="s">
        <v>51</v>
      </c>
    </row>
    <row r="3" ht="12.75">
      <c r="D3" s="5" t="s">
        <v>78</v>
      </c>
    </row>
    <row r="5" spans="1:5" ht="15.75">
      <c r="A5" s="55" t="s">
        <v>0</v>
      </c>
      <c r="B5" s="55" t="s">
        <v>1</v>
      </c>
      <c r="C5" s="55"/>
      <c r="D5" s="55"/>
      <c r="E5" s="55"/>
    </row>
    <row r="6" spans="1:5" s="6" customFormat="1" ht="15.75" customHeight="1" thickBot="1">
      <c r="A6" s="37" t="s">
        <v>68</v>
      </c>
      <c r="B6" s="37"/>
      <c r="C6" s="37"/>
      <c r="D6" s="37"/>
      <c r="E6" s="37"/>
    </row>
    <row r="7" spans="1:5" s="7" customFormat="1" ht="16.5" thickBot="1">
      <c r="A7" s="26"/>
      <c r="B7" s="56" t="s">
        <v>75</v>
      </c>
      <c r="C7" s="56"/>
      <c r="D7" s="27"/>
      <c r="E7" s="27"/>
    </row>
    <row r="8" spans="1:5" ht="76.5">
      <c r="A8" s="8" t="s">
        <v>2</v>
      </c>
      <c r="B8" s="38" t="s">
        <v>3</v>
      </c>
      <c r="C8" s="9" t="s">
        <v>77</v>
      </c>
      <c r="D8" s="1" t="s">
        <v>4</v>
      </c>
      <c r="E8" s="2" t="s">
        <v>76</v>
      </c>
    </row>
    <row r="9" spans="1:5" ht="12.75">
      <c r="A9" s="10" t="s">
        <v>5</v>
      </c>
      <c r="B9" s="11" t="s">
        <v>6</v>
      </c>
      <c r="C9" s="43">
        <f>C10</f>
        <v>56476</v>
      </c>
      <c r="D9" s="43">
        <f>D10</f>
        <v>14350.2</v>
      </c>
      <c r="E9" s="3">
        <f>D9/C9</f>
        <v>0.2540937743466251</v>
      </c>
    </row>
    <row r="10" spans="1:5" ht="12.75">
      <c r="A10" s="12" t="s">
        <v>7</v>
      </c>
      <c r="B10" s="13" t="s">
        <v>8</v>
      </c>
      <c r="C10" s="44">
        <v>56476</v>
      </c>
      <c r="D10" s="44">
        <v>14350.2</v>
      </c>
      <c r="E10" s="3">
        <f aca="true" t="shared" si="0" ref="E10:E35">D10/C10</f>
        <v>0.2540937743466251</v>
      </c>
    </row>
    <row r="11" spans="1:5" ht="27" customHeight="1">
      <c r="A11" s="10" t="s">
        <v>52</v>
      </c>
      <c r="B11" s="15" t="s">
        <v>53</v>
      </c>
      <c r="C11" s="43">
        <f>C12</f>
        <v>3107</v>
      </c>
      <c r="D11" s="43">
        <f>D12</f>
        <v>1501.2</v>
      </c>
      <c r="E11" s="3">
        <f>D11/C11</f>
        <v>0.48316704216285805</v>
      </c>
    </row>
    <row r="12" spans="1:5" ht="38.25">
      <c r="A12" s="12" t="s">
        <v>54</v>
      </c>
      <c r="B12" s="14" t="s">
        <v>55</v>
      </c>
      <c r="C12" s="44">
        <v>3107</v>
      </c>
      <c r="D12" s="44">
        <v>1501.2</v>
      </c>
      <c r="E12" s="3">
        <f>D12/C12</f>
        <v>0.48316704216285805</v>
      </c>
    </row>
    <row r="13" spans="1:5" ht="12.75">
      <c r="A13" s="10" t="s">
        <v>9</v>
      </c>
      <c r="B13" s="11" t="s">
        <v>10</v>
      </c>
      <c r="C13" s="43">
        <f>C14</f>
        <v>113</v>
      </c>
      <c r="D13" s="43">
        <f>D14</f>
        <v>64.6</v>
      </c>
      <c r="E13" s="3">
        <f t="shared" si="0"/>
        <v>0.5716814159292035</v>
      </c>
    </row>
    <row r="14" spans="1:5" ht="12.75">
      <c r="A14" s="12" t="s">
        <v>11</v>
      </c>
      <c r="B14" s="14" t="s">
        <v>12</v>
      </c>
      <c r="C14" s="44">
        <v>113</v>
      </c>
      <c r="D14" s="44">
        <v>64.6</v>
      </c>
      <c r="E14" s="3">
        <f t="shared" si="0"/>
        <v>0.5716814159292035</v>
      </c>
    </row>
    <row r="15" spans="1:5" ht="12.75">
      <c r="A15" s="10" t="s">
        <v>13</v>
      </c>
      <c r="B15" s="11" t="s">
        <v>14</v>
      </c>
      <c r="C15" s="43">
        <f>C16+C17</f>
        <v>34000</v>
      </c>
      <c r="D15" s="43">
        <f>D16+D17</f>
        <v>11632</v>
      </c>
      <c r="E15" s="3">
        <f>E16+E17</f>
        <v>0.44121610781325205</v>
      </c>
    </row>
    <row r="16" spans="1:5" ht="25.5">
      <c r="A16" s="12" t="s">
        <v>15</v>
      </c>
      <c r="B16" s="13" t="s">
        <v>16</v>
      </c>
      <c r="C16" s="44">
        <v>6900</v>
      </c>
      <c r="D16" s="44">
        <v>111</v>
      </c>
      <c r="E16" s="3">
        <f t="shared" si="0"/>
        <v>0.01608695652173913</v>
      </c>
    </row>
    <row r="17" spans="1:5" ht="12.75">
      <c r="A17" s="12" t="s">
        <v>18</v>
      </c>
      <c r="B17" s="13" t="s">
        <v>19</v>
      </c>
      <c r="C17" s="44">
        <v>27100</v>
      </c>
      <c r="D17" s="44">
        <v>11521</v>
      </c>
      <c r="E17" s="3">
        <f t="shared" si="0"/>
        <v>0.4251291512915129</v>
      </c>
    </row>
    <row r="18" spans="1:5" ht="18" customHeight="1">
      <c r="A18" s="59" t="s">
        <v>20</v>
      </c>
      <c r="B18" s="60"/>
      <c r="C18" s="43">
        <f>C9+C11+C13+C15</f>
        <v>93696</v>
      </c>
      <c r="D18" s="43">
        <f>D9+D11+D13+D15</f>
        <v>27548</v>
      </c>
      <c r="E18" s="3">
        <f t="shared" si="0"/>
        <v>0.29401468579234974</v>
      </c>
    </row>
    <row r="19" spans="1:5" ht="38.25">
      <c r="A19" s="25" t="s">
        <v>21</v>
      </c>
      <c r="B19" s="15" t="s">
        <v>22</v>
      </c>
      <c r="C19" s="43">
        <f>C20+C21+C22+C23</f>
        <v>103115</v>
      </c>
      <c r="D19" s="43">
        <f>D20+D21+D22+D23</f>
        <v>100875.59999999999</v>
      </c>
      <c r="E19" s="3">
        <f t="shared" si="0"/>
        <v>0.9782825001212238</v>
      </c>
    </row>
    <row r="20" spans="1:5" ht="89.25">
      <c r="A20" s="12" t="s">
        <v>59</v>
      </c>
      <c r="B20" s="13" t="s">
        <v>23</v>
      </c>
      <c r="C20" s="44">
        <v>2000</v>
      </c>
      <c r="D20" s="44">
        <v>1309.7</v>
      </c>
      <c r="E20" s="3">
        <f t="shared" si="0"/>
        <v>0.65485</v>
      </c>
    </row>
    <row r="21" spans="1:5" ht="69" customHeight="1">
      <c r="A21" s="12" t="s">
        <v>69</v>
      </c>
      <c r="B21" s="13" t="s">
        <v>70</v>
      </c>
      <c r="C21" s="44">
        <v>7215</v>
      </c>
      <c r="D21" s="44">
        <v>6253.9</v>
      </c>
      <c r="E21" s="3">
        <f>D21/C21</f>
        <v>0.8667914067914068</v>
      </c>
    </row>
    <row r="22" spans="1:5" ht="57.75" customHeight="1">
      <c r="A22" s="12" t="s">
        <v>64</v>
      </c>
      <c r="B22" s="13" t="s">
        <v>65</v>
      </c>
      <c r="C22" s="44">
        <v>900</v>
      </c>
      <c r="D22" s="44">
        <v>326.8</v>
      </c>
      <c r="E22" s="3">
        <f>D22/C22</f>
        <v>0.3631111111111111</v>
      </c>
    </row>
    <row r="23" spans="1:5" ht="46.5" customHeight="1">
      <c r="A23" s="12" t="s">
        <v>71</v>
      </c>
      <c r="B23" s="13" t="s">
        <v>72</v>
      </c>
      <c r="C23" s="44">
        <v>93000</v>
      </c>
      <c r="D23" s="44">
        <v>92985.2</v>
      </c>
      <c r="E23" s="3">
        <f t="shared" si="0"/>
        <v>0.9998408602150537</v>
      </c>
    </row>
    <row r="24" spans="1:5" ht="18.75" customHeight="1">
      <c r="A24" s="24" t="s">
        <v>56</v>
      </c>
      <c r="B24" s="15" t="s">
        <v>57</v>
      </c>
      <c r="C24" s="43">
        <f>C25</f>
        <v>200</v>
      </c>
      <c r="D24" s="43">
        <f>D25</f>
        <v>86.6</v>
      </c>
      <c r="E24" s="3">
        <f t="shared" si="0"/>
        <v>0.433</v>
      </c>
    </row>
    <row r="25" spans="1:5" ht="25.5">
      <c r="A25" s="12" t="s">
        <v>60</v>
      </c>
      <c r="B25" s="13" t="s">
        <v>58</v>
      </c>
      <c r="C25" s="44">
        <v>200</v>
      </c>
      <c r="D25" s="44">
        <v>86.6</v>
      </c>
      <c r="E25" s="3">
        <f t="shared" si="0"/>
        <v>0.433</v>
      </c>
    </row>
    <row r="26" spans="1:5" ht="28.5">
      <c r="A26" s="24" t="s">
        <v>49</v>
      </c>
      <c r="B26" s="15" t="s">
        <v>24</v>
      </c>
      <c r="C26" s="43">
        <f>C27+C28</f>
        <v>1300</v>
      </c>
      <c r="D26" s="43">
        <f>D27+D28</f>
        <v>1766.8</v>
      </c>
      <c r="E26" s="3">
        <f t="shared" si="0"/>
        <v>1.359076923076923</v>
      </c>
    </row>
    <row r="27" spans="1:5" ht="51">
      <c r="A27" s="12" t="s">
        <v>61</v>
      </c>
      <c r="B27" s="13" t="s">
        <v>25</v>
      </c>
      <c r="C27" s="44">
        <v>600</v>
      </c>
      <c r="D27" s="44">
        <v>320</v>
      </c>
      <c r="E27" s="3">
        <f t="shared" si="0"/>
        <v>0.5333333333333333</v>
      </c>
    </row>
    <row r="28" spans="1:5" ht="89.25">
      <c r="A28" s="12" t="s">
        <v>66</v>
      </c>
      <c r="B28" s="13" t="s">
        <v>67</v>
      </c>
      <c r="C28" s="44">
        <v>700</v>
      </c>
      <c r="D28" s="44">
        <v>1446.8</v>
      </c>
      <c r="E28" s="3">
        <f t="shared" si="0"/>
        <v>2.0668571428571427</v>
      </c>
    </row>
    <row r="29" spans="1:5" ht="28.5">
      <c r="A29" s="24" t="s">
        <v>27</v>
      </c>
      <c r="B29" s="11" t="s">
        <v>28</v>
      </c>
      <c r="C29" s="43">
        <f>C30</f>
        <v>200</v>
      </c>
      <c r="D29" s="43">
        <f>D30</f>
        <v>7</v>
      </c>
      <c r="E29" s="3">
        <f t="shared" si="0"/>
        <v>0.035</v>
      </c>
    </row>
    <row r="30" spans="1:5" ht="25.5">
      <c r="A30" s="12" t="s">
        <v>62</v>
      </c>
      <c r="B30" s="13" t="s">
        <v>29</v>
      </c>
      <c r="C30" s="44">
        <v>200</v>
      </c>
      <c r="D30" s="44">
        <v>7</v>
      </c>
      <c r="E30" s="3">
        <f t="shared" si="0"/>
        <v>0.035</v>
      </c>
    </row>
    <row r="31" spans="1:5" ht="14.25" customHeight="1">
      <c r="A31" s="41"/>
      <c r="B31" s="42" t="s">
        <v>26</v>
      </c>
      <c r="C31" s="43">
        <f>C19+C24+C26+C29</f>
        <v>104815</v>
      </c>
      <c r="D31" s="43">
        <f>D19+D24+D26+D29</f>
        <v>102736</v>
      </c>
      <c r="E31" s="3">
        <f t="shared" si="0"/>
        <v>0.980165052711921</v>
      </c>
    </row>
    <row r="32" spans="1:5" ht="14.25" customHeight="1">
      <c r="A32" s="63" t="s">
        <v>73</v>
      </c>
      <c r="B32" s="64"/>
      <c r="C32" s="43">
        <f>C18+C31</f>
        <v>198511</v>
      </c>
      <c r="D32" s="43">
        <f>D18+D31</f>
        <v>130284</v>
      </c>
      <c r="E32" s="3">
        <f t="shared" si="0"/>
        <v>0.6563061996564422</v>
      </c>
    </row>
    <row r="33" spans="1:5" ht="28.5">
      <c r="A33" s="24" t="s">
        <v>48</v>
      </c>
      <c r="B33" s="11" t="s">
        <v>30</v>
      </c>
      <c r="C33" s="43">
        <f>C34</f>
        <v>195420.6</v>
      </c>
      <c r="D33" s="43">
        <f>D34</f>
        <v>1581.2</v>
      </c>
      <c r="E33" s="3">
        <f t="shared" si="0"/>
        <v>0.00809126571098441</v>
      </c>
    </row>
    <row r="34" spans="1:7" ht="51">
      <c r="A34" s="12" t="s">
        <v>74</v>
      </c>
      <c r="B34" s="40" t="s">
        <v>63</v>
      </c>
      <c r="C34" s="45">
        <v>195420.6</v>
      </c>
      <c r="D34" s="44">
        <v>1581.2</v>
      </c>
      <c r="E34" s="3">
        <f t="shared" si="0"/>
        <v>0.00809126571098441</v>
      </c>
      <c r="G34" s="39"/>
    </row>
    <row r="35" spans="1:5" ht="21.75" customHeight="1" thickBot="1">
      <c r="A35" s="61" t="s">
        <v>32</v>
      </c>
      <c r="B35" s="62"/>
      <c r="C35" s="46">
        <f>C18+C31+C33</f>
        <v>393931.6</v>
      </c>
      <c r="D35" s="46">
        <f>D18+D31+D33</f>
        <v>131865.2</v>
      </c>
      <c r="E35" s="4">
        <f t="shared" si="0"/>
        <v>0.334741361190623</v>
      </c>
    </row>
    <row r="36" spans="2:4" ht="16.5" hidden="1" thickBot="1">
      <c r="B36" s="19" t="s">
        <v>38</v>
      </c>
      <c r="C36" s="22">
        <f>D14</f>
        <v>64.6</v>
      </c>
      <c r="D36" s="20" t="e">
        <f>C36/C49*100</f>
        <v>#REF!</v>
      </c>
    </row>
    <row r="37" spans="2:4" ht="16.5" hidden="1" thickBot="1">
      <c r="B37" s="19" t="s">
        <v>19</v>
      </c>
      <c r="C37" s="22">
        <f>D16</f>
        <v>111</v>
      </c>
      <c r="D37" s="20" t="e">
        <f>C37/C49*100</f>
        <v>#REF!</v>
      </c>
    </row>
    <row r="38" spans="2:4" ht="16.5" hidden="1" thickBot="1">
      <c r="B38" s="19" t="s">
        <v>17</v>
      </c>
      <c r="C38" s="22">
        <f>D15</f>
        <v>11632</v>
      </c>
      <c r="D38" s="20" t="e">
        <f>C38/C49*100</f>
        <v>#REF!</v>
      </c>
    </row>
    <row r="39" spans="2:4" ht="16.5" hidden="1" thickBot="1">
      <c r="B39" s="19" t="s">
        <v>39</v>
      </c>
      <c r="C39" s="22">
        <f>D12</f>
        <v>1501.2</v>
      </c>
      <c r="D39" s="20" t="e">
        <f>C39/C49*100</f>
        <v>#REF!</v>
      </c>
    </row>
    <row r="40" spans="2:4" ht="15.75" hidden="1">
      <c r="B40" s="18" t="s">
        <v>40</v>
      </c>
      <c r="C40" s="57" t="e">
        <f>SUM(C42:C48)</f>
        <v>#REF!</v>
      </c>
      <c r="D40" s="51" t="e">
        <f>C40/C49*100</f>
        <v>#REF!</v>
      </c>
    </row>
    <row r="41" spans="2:4" ht="16.5" hidden="1" thickBot="1">
      <c r="B41" s="17" t="s">
        <v>41</v>
      </c>
      <c r="C41" s="58"/>
      <c r="D41" s="52"/>
    </row>
    <row r="42" spans="2:4" ht="16.5" hidden="1" thickBot="1">
      <c r="B42" s="19" t="s">
        <v>42</v>
      </c>
      <c r="C42" s="22">
        <f>D18</f>
        <v>27548</v>
      </c>
      <c r="D42" s="20" t="e">
        <f>C42/C49*100</f>
        <v>#REF!</v>
      </c>
    </row>
    <row r="43" spans="2:4" ht="16.5" hidden="1" thickBot="1">
      <c r="B43" s="19" t="s">
        <v>43</v>
      </c>
      <c r="C43" s="22">
        <f>D20</f>
        <v>1309.7</v>
      </c>
      <c r="D43" s="20" t="e">
        <f>C43/C49*100</f>
        <v>#REF!</v>
      </c>
    </row>
    <row r="44" spans="2:4" ht="16.5" hidden="1" thickBot="1">
      <c r="B44" s="19" t="s">
        <v>44</v>
      </c>
      <c r="C44" s="22" t="e">
        <f>#REF!</f>
        <v>#REF!</v>
      </c>
      <c r="D44" s="20" t="e">
        <f>C44/C49*100</f>
        <v>#REF!</v>
      </c>
    </row>
    <row r="45" spans="2:4" ht="16.5" hidden="1" thickBot="1">
      <c r="B45" s="19" t="s">
        <v>28</v>
      </c>
      <c r="C45" s="22" t="e">
        <f>#REF!</f>
        <v>#REF!</v>
      </c>
      <c r="D45" s="20" t="e">
        <f>C45/C49*100</f>
        <v>#REF!</v>
      </c>
    </row>
    <row r="46" spans="2:4" ht="32.25" hidden="1" thickBot="1">
      <c r="B46" s="19" t="s">
        <v>24</v>
      </c>
      <c r="C46" s="22" t="e">
        <f>#REF!</f>
        <v>#REF!</v>
      </c>
      <c r="D46" s="20" t="e">
        <f>C46/C49*100</f>
        <v>#REF!</v>
      </c>
    </row>
    <row r="47" spans="2:4" ht="32.25" hidden="1" thickBot="1">
      <c r="B47" s="19" t="s">
        <v>31</v>
      </c>
      <c r="C47" s="22">
        <f>D33</f>
        <v>1581.2</v>
      </c>
      <c r="D47" s="20" t="e">
        <f>C47/C49*100</f>
        <v>#REF!</v>
      </c>
    </row>
    <row r="48" spans="2:4" ht="32.25" hidden="1" thickBot="1">
      <c r="B48" s="19" t="s">
        <v>45</v>
      </c>
      <c r="C48" s="22" t="e">
        <f>#REF!</f>
        <v>#REF!</v>
      </c>
      <c r="D48" s="20" t="e">
        <f>C48/C49*100</f>
        <v>#REF!</v>
      </c>
    </row>
    <row r="49" spans="2:4" ht="32.25" hidden="1" thickBot="1">
      <c r="B49" s="17" t="s">
        <v>46</v>
      </c>
      <c r="C49" s="23" t="e">
        <f>#REF!+C40+B51+D51</f>
        <v>#REF!</v>
      </c>
      <c r="D49" s="21" t="e">
        <f>#REF!+D40+E46+E48</f>
        <v>#REF!</v>
      </c>
    </row>
    <row r="50" ht="12.75" hidden="1"/>
    <row r="51" ht="12.75" hidden="1"/>
    <row r="52" ht="12.75" hidden="1"/>
    <row r="53" ht="12.75" hidden="1"/>
    <row r="54" ht="12.75" hidden="1"/>
    <row r="56" spans="2:4" ht="18.75" hidden="1">
      <c r="B56" s="53" t="s">
        <v>33</v>
      </c>
      <c r="C56" s="28" t="s">
        <v>34</v>
      </c>
      <c r="D56" s="53" t="s">
        <v>35</v>
      </c>
    </row>
    <row r="57" spans="2:4" ht="75.75" hidden="1" thickBot="1">
      <c r="B57" s="54"/>
      <c r="C57" s="29" t="s">
        <v>47</v>
      </c>
      <c r="D57" s="54"/>
    </row>
    <row r="58" spans="2:4" ht="18.75" hidden="1">
      <c r="B58" s="30" t="s">
        <v>36</v>
      </c>
      <c r="C58" s="49">
        <f>C60+C61+C62+C63+C64</f>
        <v>27659.000000000004</v>
      </c>
      <c r="D58" s="47" t="e">
        <f>C58/$C$74*100</f>
        <v>#REF!</v>
      </c>
    </row>
    <row r="59" spans="2:4" ht="19.5" hidden="1" thickBot="1">
      <c r="B59" s="31" t="s">
        <v>37</v>
      </c>
      <c r="C59" s="50"/>
      <c r="D59" s="48"/>
    </row>
    <row r="60" spans="2:4" ht="38.25" hidden="1" thickBot="1">
      <c r="B60" s="32" t="s">
        <v>8</v>
      </c>
      <c r="C60" s="34">
        <f>D10</f>
        <v>14350.2</v>
      </c>
      <c r="D60" s="34" t="e">
        <f aca="true" t="shared" si="1" ref="D60:D65">C60/$C$74*100</f>
        <v>#REF!</v>
      </c>
    </row>
    <row r="61" spans="2:4" ht="38.25" hidden="1" thickBot="1">
      <c r="B61" s="32" t="s">
        <v>38</v>
      </c>
      <c r="C61" s="34">
        <f>D14</f>
        <v>64.6</v>
      </c>
      <c r="D61" s="34" t="e">
        <f t="shared" si="1"/>
        <v>#REF!</v>
      </c>
    </row>
    <row r="62" spans="2:4" ht="19.5" hidden="1" thickBot="1">
      <c r="B62" s="32" t="s">
        <v>19</v>
      </c>
      <c r="C62" s="34">
        <f>D16</f>
        <v>111</v>
      </c>
      <c r="D62" s="34" t="e">
        <f t="shared" si="1"/>
        <v>#REF!</v>
      </c>
    </row>
    <row r="63" spans="2:4" ht="19.5" hidden="1" thickBot="1">
      <c r="B63" s="32" t="s">
        <v>17</v>
      </c>
      <c r="C63" s="34">
        <f>D15</f>
        <v>11632</v>
      </c>
      <c r="D63" s="34" t="e">
        <f t="shared" si="1"/>
        <v>#REF!</v>
      </c>
    </row>
    <row r="64" spans="2:4" ht="19.5" hidden="1" thickBot="1">
      <c r="B64" s="32" t="s">
        <v>39</v>
      </c>
      <c r="C64" s="34">
        <f>D12</f>
        <v>1501.2</v>
      </c>
      <c r="D64" s="34" t="e">
        <f t="shared" si="1"/>
        <v>#REF!</v>
      </c>
    </row>
    <row r="65" spans="2:4" ht="18.75" hidden="1">
      <c r="B65" s="30" t="s">
        <v>40</v>
      </c>
      <c r="C65" s="49" t="e">
        <f>C67+C68+C69+C70+C71+C72</f>
        <v>#REF!</v>
      </c>
      <c r="D65" s="47" t="e">
        <f t="shared" si="1"/>
        <v>#REF!</v>
      </c>
    </row>
    <row r="66" spans="2:4" ht="19.5" hidden="1" thickBot="1">
      <c r="B66" s="31" t="s">
        <v>41</v>
      </c>
      <c r="C66" s="50"/>
      <c r="D66" s="48"/>
    </row>
    <row r="67" spans="2:4" ht="19.5" hidden="1" thickBot="1">
      <c r="B67" s="32" t="s">
        <v>42</v>
      </c>
      <c r="C67" s="34">
        <f>D18+D19</f>
        <v>128423.59999999999</v>
      </c>
      <c r="D67" s="34" t="e">
        <f aca="true" t="shared" si="2" ref="D67:D72">C67/$C$74*100</f>
        <v>#REF!</v>
      </c>
    </row>
    <row r="68" spans="2:4" ht="19.5" hidden="1" thickBot="1">
      <c r="B68" s="32" t="s">
        <v>43</v>
      </c>
      <c r="C68" s="34">
        <f>D20</f>
        <v>1309.7</v>
      </c>
      <c r="D68" s="34" t="e">
        <f t="shared" si="2"/>
        <v>#REF!</v>
      </c>
    </row>
    <row r="69" spans="2:4" ht="19.5" hidden="1" thickBot="1">
      <c r="B69" s="32" t="s">
        <v>44</v>
      </c>
      <c r="C69" s="34" t="e">
        <f>#REF!+D27</f>
        <v>#REF!</v>
      </c>
      <c r="D69" s="34" t="e">
        <f t="shared" si="2"/>
        <v>#REF!</v>
      </c>
    </row>
    <row r="70" spans="2:4" ht="19.5" hidden="1" thickBot="1">
      <c r="B70" s="32" t="s">
        <v>28</v>
      </c>
      <c r="C70" s="34">
        <f>D26</f>
        <v>1766.8</v>
      </c>
      <c r="D70" s="34" t="e">
        <f t="shared" si="2"/>
        <v>#REF!</v>
      </c>
    </row>
    <row r="71" spans="2:4" ht="57" hidden="1" thickBot="1">
      <c r="B71" s="32" t="s">
        <v>24</v>
      </c>
      <c r="C71" s="34">
        <f>D24</f>
        <v>86.6</v>
      </c>
      <c r="D71" s="34" t="e">
        <f t="shared" si="2"/>
        <v>#REF!</v>
      </c>
    </row>
    <row r="72" spans="2:4" ht="57" hidden="1" thickBot="1">
      <c r="B72" s="32" t="s">
        <v>31</v>
      </c>
      <c r="C72" s="34"/>
      <c r="D72" s="34" t="e">
        <f t="shared" si="2"/>
        <v>#REF!</v>
      </c>
    </row>
    <row r="73" spans="2:4" ht="57" hidden="1" thickBot="1">
      <c r="B73" s="32" t="s">
        <v>45</v>
      </c>
      <c r="C73" s="33"/>
      <c r="D73" s="34">
        <f>D23/C23*100</f>
        <v>99.98408602150536</v>
      </c>
    </row>
    <row r="74" spans="2:4" ht="38.25" hidden="1" thickBot="1">
      <c r="B74" s="31" t="s">
        <v>46</v>
      </c>
      <c r="C74" s="35" t="e">
        <f>C58+C65</f>
        <v>#REF!</v>
      </c>
      <c r="D74" s="35" t="e">
        <f>D65+D58</f>
        <v>#REF!</v>
      </c>
    </row>
    <row r="75" ht="12.75" hidden="1"/>
  </sheetData>
  <sheetProtection/>
  <mergeCells count="13">
    <mergeCell ref="A5:E5"/>
    <mergeCell ref="B7:C7"/>
    <mergeCell ref="C40:C41"/>
    <mergeCell ref="A18:B18"/>
    <mergeCell ref="A35:B35"/>
    <mergeCell ref="D56:D57"/>
    <mergeCell ref="A32:B32"/>
    <mergeCell ref="D58:D59"/>
    <mergeCell ref="D65:D66"/>
    <mergeCell ref="C58:C59"/>
    <mergeCell ref="C65:C66"/>
    <mergeCell ref="D40:D41"/>
    <mergeCell ref="B56:B57"/>
  </mergeCells>
  <printOptions/>
  <pageMargins left="0.75" right="0.32" top="0.73" bottom="0.63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2019-07-09T14:14:32Z</cp:lastPrinted>
  <dcterms:created xsi:type="dcterms:W3CDTF">1996-10-08T23:32:33Z</dcterms:created>
  <dcterms:modified xsi:type="dcterms:W3CDTF">2019-07-10T10:09:02Z</dcterms:modified>
  <cp:category/>
  <cp:version/>
  <cp:contentType/>
  <cp:contentStatus/>
</cp:coreProperties>
</file>